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ocuments\CAM2022\INFORME DE GESTIÓN 2021\DOCUMENTO FINAL REMITIDO 28_02_2022\"/>
    </mc:Choice>
  </mc:AlternateContent>
  <bookViews>
    <workbookView xWindow="0" yWindow="0" windowWidth="20490" windowHeight="735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0" i="1"/>
  <c r="C11" i="1" l="1"/>
  <c r="K24" i="1" l="1"/>
  <c r="J24" i="1"/>
  <c r="I24" i="1"/>
  <c r="H24" i="1"/>
  <c r="G24" i="1"/>
  <c r="F24" i="1"/>
  <c r="E24" i="1"/>
  <c r="D24" i="1"/>
  <c r="K22" i="1"/>
  <c r="K21" i="1" s="1"/>
  <c r="J22" i="1"/>
  <c r="J21" i="1" s="1"/>
  <c r="I22" i="1"/>
  <c r="I21" i="1" s="1"/>
  <c r="H22" i="1"/>
  <c r="H21" i="1" s="1"/>
  <c r="G22" i="1"/>
  <c r="F22" i="1"/>
  <c r="F21" i="1" s="1"/>
  <c r="E22" i="1"/>
  <c r="E21" i="1" s="1"/>
  <c r="D22" i="1"/>
  <c r="D21" i="1" s="1"/>
  <c r="K17" i="1"/>
  <c r="J17" i="1"/>
  <c r="I17" i="1"/>
  <c r="H17" i="1"/>
  <c r="G17" i="1"/>
  <c r="F17" i="1"/>
  <c r="E17" i="1"/>
  <c r="D17" i="1"/>
  <c r="F15" i="1"/>
  <c r="F14" i="1" s="1"/>
  <c r="F13" i="1" s="1"/>
  <c r="E15" i="1"/>
  <c r="E14" i="1" s="1"/>
  <c r="E13" i="1" s="1"/>
  <c r="D15" i="1"/>
  <c r="D14" i="1" s="1"/>
  <c r="L26" i="1"/>
  <c r="L23" i="1"/>
  <c r="L20" i="1"/>
  <c r="L19" i="1"/>
  <c r="L18" i="1"/>
  <c r="L16" i="1"/>
  <c r="L11" i="1"/>
  <c r="K9" i="1"/>
  <c r="K8" i="1" s="1"/>
  <c r="K7" i="1" s="1"/>
  <c r="K6" i="1" s="1"/>
  <c r="K5" i="1" s="1"/>
  <c r="J9" i="1"/>
  <c r="J8" i="1" s="1"/>
  <c r="J7" i="1" s="1"/>
  <c r="J6" i="1" s="1"/>
  <c r="J5" i="1" s="1"/>
  <c r="I9" i="1"/>
  <c r="I8" i="1" s="1"/>
  <c r="I7" i="1" s="1"/>
  <c r="I6" i="1" s="1"/>
  <c r="I5" i="1" s="1"/>
  <c r="H9" i="1"/>
  <c r="H8" i="1" s="1"/>
  <c r="H7" i="1" s="1"/>
  <c r="H6" i="1" s="1"/>
  <c r="H5" i="1" s="1"/>
  <c r="G9" i="1"/>
  <c r="G8" i="1" s="1"/>
  <c r="F9" i="1"/>
  <c r="F8" i="1" s="1"/>
  <c r="F7" i="1" s="1"/>
  <c r="E9" i="1"/>
  <c r="E8" i="1" s="1"/>
  <c r="E7" i="1" s="1"/>
  <c r="D9" i="1"/>
  <c r="D8" i="1" s="1"/>
  <c r="D7" i="1" s="1"/>
  <c r="C22" i="1"/>
  <c r="C21" i="1" s="1"/>
  <c r="C17" i="1"/>
  <c r="C15" i="1"/>
  <c r="C14" i="1" s="1"/>
  <c r="C13" i="1" s="1"/>
  <c r="C25" i="1"/>
  <c r="L25" i="1" s="1"/>
  <c r="C9" i="1"/>
  <c r="C8" i="1" s="1"/>
  <c r="C7" i="1" s="1"/>
  <c r="C24" i="1" l="1"/>
  <c r="L24" i="1" s="1"/>
  <c r="L17" i="1"/>
  <c r="L22" i="1"/>
  <c r="F12" i="1"/>
  <c r="F6" i="1" s="1"/>
  <c r="F5" i="1" s="1"/>
  <c r="E12" i="1"/>
  <c r="E6" i="1" s="1"/>
  <c r="E5" i="1" s="1"/>
  <c r="G21" i="1"/>
  <c r="L21" i="1" s="1"/>
  <c r="D13" i="1"/>
  <c r="L14" i="1"/>
  <c r="L15" i="1"/>
  <c r="G7" i="1"/>
  <c r="L8" i="1"/>
  <c r="L9" i="1"/>
  <c r="C12" i="1" l="1"/>
  <c r="C6" i="1" s="1"/>
  <c r="C5" i="1" s="1"/>
  <c r="L13" i="1"/>
  <c r="D12" i="1"/>
  <c r="G6" i="1"/>
  <c r="L7" i="1"/>
  <c r="L12" i="1" l="1"/>
  <c r="D6" i="1"/>
  <c r="D5" i="1" s="1"/>
  <c r="G5" i="1"/>
  <c r="L6" i="1" l="1"/>
  <c r="L5" i="1"/>
  <c r="L10" i="1" l="1"/>
</calcChain>
</file>

<file path=xl/sharedStrings.xml><?xml version="1.0" encoding="utf-8"?>
<sst xmlns="http://schemas.openxmlformats.org/spreadsheetml/2006/main" count="70" uniqueCount="58">
  <si>
    <t>CORPORACION AUTONOAM REGIONAL DEL ALTO MAGDALENA CAM</t>
  </si>
  <si>
    <t>Sobretasa Ambiental Urbano</t>
  </si>
  <si>
    <t>Sobretasa Ambiental Rural</t>
  </si>
  <si>
    <t>Cuenta de captura</t>
  </si>
  <si>
    <t>Nombre de la Cuenta</t>
  </si>
  <si>
    <t>Recuperacion de Cartera</t>
  </si>
  <si>
    <t>Mayores ingresos Aforados de la vigencia anterior</t>
  </si>
  <si>
    <t>Excedentes de apropiacion de Gastos de la vigencia anterior</t>
  </si>
  <si>
    <t>Cancelacion de Reservas Vigencia anterior</t>
  </si>
  <si>
    <t>Saldos no ejecutados de contratos o convenios de vigencias anteriores</t>
  </si>
  <si>
    <t>Compromisos presupuestales cancelados de la vigencia anterior</t>
  </si>
  <si>
    <t>Reintegro de vigencia anteriores</t>
  </si>
  <si>
    <t>Rendimientos Financieros</t>
  </si>
  <si>
    <t>Intereses de Mora</t>
  </si>
  <si>
    <t>TOTAL</t>
  </si>
  <si>
    <t>1.1.01.01.014.01</t>
  </si>
  <si>
    <t>1.1.01.01.014.02</t>
  </si>
  <si>
    <t xml:space="preserve"> </t>
  </si>
  <si>
    <t>1.1.02.01.005.64.01</t>
  </si>
  <si>
    <t xml:space="preserve">Contribución sector eléctrico - Hidroeléctrica </t>
  </si>
  <si>
    <t>1.1.02.02.036-37</t>
  </si>
  <si>
    <t>Evaluación  y seguimiento de licencias y trámites ambientales</t>
  </si>
  <si>
    <t>1.1.02.02.055</t>
  </si>
  <si>
    <t>Tasa por uso del recurso agua</t>
  </si>
  <si>
    <t>1.1.02.02.088</t>
  </si>
  <si>
    <t>Tasa Retributiva</t>
  </si>
  <si>
    <t>1.1.02.03.001.22</t>
  </si>
  <si>
    <t>Multas ambientales</t>
  </si>
  <si>
    <t>1.1.02.06.005</t>
  </si>
  <si>
    <t>A entidades territoriales distintas a participaciones</t>
  </si>
  <si>
    <t>Participación del porcentaje ambiental - Corporaciones Autónomas Regionales</t>
  </si>
  <si>
    <t>1.1.02.06.003</t>
  </si>
  <si>
    <t>Ingresos</t>
  </si>
  <si>
    <t>1.1</t>
  </si>
  <si>
    <t>Ingresos corrientes</t>
  </si>
  <si>
    <t>1.1.01</t>
  </si>
  <si>
    <t>Ingresos  Tributarios</t>
  </si>
  <si>
    <t>1.1.01.01</t>
  </si>
  <si>
    <t>Impuestos Directos</t>
  </si>
  <si>
    <t>1.1.01.014</t>
  </si>
  <si>
    <t>Sobretasa Ambiental Corporaciones Autonomas Regionales</t>
  </si>
  <si>
    <t>1.1.02</t>
  </si>
  <si>
    <t>Ingresos No tributarios</t>
  </si>
  <si>
    <t>1.1.02.01</t>
  </si>
  <si>
    <t>Contribuciones</t>
  </si>
  <si>
    <t>1.1.02.01.05</t>
  </si>
  <si>
    <t>Contribuciones Diversas</t>
  </si>
  <si>
    <t>1.1.02.01.05.64</t>
  </si>
  <si>
    <t>Contribuciones del Sector Electrico</t>
  </si>
  <si>
    <t>1.1.02.02</t>
  </si>
  <si>
    <t>Tasas y Derechos Administrativos</t>
  </si>
  <si>
    <t>1.1.02.03.</t>
  </si>
  <si>
    <t>Multas Sanciones e Intereses de Mora</t>
  </si>
  <si>
    <t>1.1.02.03.01</t>
  </si>
  <si>
    <t>Multas y Sanciones</t>
  </si>
  <si>
    <t>1.1.02.06</t>
  </si>
  <si>
    <t>Transferencias Corrientes</t>
  </si>
  <si>
    <t>ANEXO 7: RECAUDO DE  RECURSOS DE VIGENCIAS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</si>
</sst>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3" fontId="0" fillId="0" borderId="0" xfId="0" applyNumberFormat="1"/>
    <xf numFmtId="4" fontId="0" fillId="0" borderId="0" xfId="0" applyNumberFormat="1"/>
    <xf numFmtId="0" fontId="4" fillId="4" borderId="1" xfId="0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3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3" fontId="4" fillId="0" borderId="1" xfId="0" applyNumberFormat="1" applyFont="1" applyBorder="1" applyAlignment="1"/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2" applyNumberFormat="1" applyFont="1" applyBorder="1" applyAlignment="1">
      <alignment horizontal="left" vertical="center"/>
    </xf>
    <xf numFmtId="0" fontId="4" fillId="0" borderId="1" xfId="2" applyNumberFormat="1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3" fontId="5" fillId="0" borderId="1" xfId="1" applyNumberFormat="1" applyFont="1" applyFill="1" applyBorder="1" applyAlignment="1">
      <alignment horizontal="right" vertical="center"/>
    </xf>
    <xf numFmtId="3" fontId="4" fillId="0" borderId="1" xfId="1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5" fillId="0" borderId="1" xfId="2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/Documents/CAM/SUBDIRECCIONADTIVAFRA/presupuesto/2021/ejecuciones/DICIEMBRE/EJECUCIONINGRESOS2021minsiter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arrera/Downloads/EJECUCIONINGRESOS%20A%20DICIEMBRE%202021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as 2015"/>
      <sheetName val="Ingresos2021"/>
    </sheetNames>
    <sheetDataSet>
      <sheetData sheetId="0"/>
      <sheetData sheetId="1">
        <row r="13">
          <cell r="F13">
            <v>301390954</v>
          </cell>
        </row>
        <row r="23">
          <cell r="C23">
            <v>814441740</v>
          </cell>
          <cell r="F23">
            <v>5742193341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ervas 2015"/>
      <sheetName val="Ingresos2020"/>
    </sheetNames>
    <sheetDataSet>
      <sheetData sheetId="0"/>
      <sheetData sheetId="1">
        <row r="15">
          <cell r="E15">
            <v>301390954</v>
          </cell>
        </row>
        <row r="18">
          <cell r="E18">
            <v>379377990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3"/>
  <sheetViews>
    <sheetView tabSelected="1" workbookViewId="0">
      <selection activeCell="A3" sqref="A3"/>
    </sheetView>
  </sheetViews>
  <sheetFormatPr baseColWidth="10" defaultRowHeight="15" x14ac:dyDescent="0.25"/>
  <cols>
    <col min="1" max="1" width="18.7109375" customWidth="1"/>
    <col min="2" max="2" width="45.42578125" customWidth="1"/>
    <col min="3" max="3" width="19" style="1" customWidth="1"/>
    <col min="4" max="4" width="20.140625" customWidth="1"/>
    <col min="5" max="5" width="22.85546875" customWidth="1"/>
    <col min="6" max="6" width="20.28515625" customWidth="1"/>
    <col min="7" max="7" width="19" customWidth="1"/>
    <col min="8" max="8" width="15.42578125" customWidth="1"/>
    <col min="9" max="9" width="16" customWidth="1"/>
    <col min="10" max="10" width="14" customWidth="1"/>
    <col min="11" max="11" width="13.140625" customWidth="1"/>
    <col min="12" max="12" width="19.140625" customWidth="1"/>
  </cols>
  <sheetData>
    <row r="1" spans="1:13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3" x14ac:dyDescent="0.25">
      <c r="A2" s="25" t="s">
        <v>57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3" ht="73.5" customHeight="1" x14ac:dyDescent="0.25">
      <c r="A3" s="3" t="s">
        <v>3</v>
      </c>
      <c r="B3" s="3" t="s">
        <v>4</v>
      </c>
      <c r="C3" s="4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  <c r="L3" s="5" t="s">
        <v>14</v>
      </c>
    </row>
    <row r="4" spans="1:13" x14ac:dyDescent="0.25">
      <c r="A4" s="6"/>
      <c r="B4" s="6"/>
      <c r="C4" s="7"/>
      <c r="D4" s="6"/>
      <c r="E4" s="6"/>
      <c r="F4" s="6"/>
      <c r="G4" s="6"/>
      <c r="H4" s="6"/>
      <c r="I4" s="6"/>
      <c r="J4" s="6"/>
      <c r="K4" s="6"/>
      <c r="L4" s="6"/>
    </row>
    <row r="5" spans="1:13" x14ac:dyDescent="0.25">
      <c r="A5" s="8">
        <v>1</v>
      </c>
      <c r="B5" s="9" t="s">
        <v>32</v>
      </c>
      <c r="C5" s="10">
        <f>+C6</f>
        <v>9091361503</v>
      </c>
      <c r="D5" s="10">
        <f>+D6</f>
        <v>4739244192</v>
      </c>
      <c r="E5" s="10">
        <f>+E6</f>
        <v>1179880067</v>
      </c>
      <c r="F5" s="10">
        <f>+F6</f>
        <v>4248311114</v>
      </c>
      <c r="G5" s="10">
        <f t="shared" ref="G5:K5" si="0">+G6</f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1">
        <f t="shared" ref="L5:L9" si="1">SUM(C5:K5)</f>
        <v>19258796876</v>
      </c>
    </row>
    <row r="6" spans="1:13" x14ac:dyDescent="0.25">
      <c r="A6" s="8" t="s">
        <v>33</v>
      </c>
      <c r="B6" s="9" t="s">
        <v>34</v>
      </c>
      <c r="C6" s="12">
        <f>+C7+C12</f>
        <v>9091361503</v>
      </c>
      <c r="D6" s="12">
        <f>+D7+D12</f>
        <v>4739244192</v>
      </c>
      <c r="E6" s="12">
        <f>+E7+E12</f>
        <v>1179880067</v>
      </c>
      <c r="F6" s="12">
        <f>+F7+F12</f>
        <v>4248311114</v>
      </c>
      <c r="G6" s="12">
        <f t="shared" ref="G6:K6" si="2">+G7+G12</f>
        <v>0</v>
      </c>
      <c r="H6" s="12">
        <f t="shared" si="2"/>
        <v>0</v>
      </c>
      <c r="I6" s="12">
        <f t="shared" si="2"/>
        <v>0</v>
      </c>
      <c r="J6" s="12">
        <f t="shared" si="2"/>
        <v>0</v>
      </c>
      <c r="K6" s="12">
        <f t="shared" si="2"/>
        <v>0</v>
      </c>
      <c r="L6" s="11">
        <f t="shared" si="1"/>
        <v>19258796876</v>
      </c>
    </row>
    <row r="7" spans="1:13" x14ac:dyDescent="0.25">
      <c r="A7" s="9" t="s">
        <v>35</v>
      </c>
      <c r="B7" s="9" t="s">
        <v>36</v>
      </c>
      <c r="C7" s="10">
        <f t="shared" ref="C7:F8" si="3">+C8</f>
        <v>680768944</v>
      </c>
      <c r="D7" s="10">
        <f t="shared" si="3"/>
        <v>3082956215</v>
      </c>
      <c r="E7" s="10">
        <f t="shared" si="3"/>
        <v>497255963</v>
      </c>
      <c r="F7" s="10">
        <f t="shared" si="3"/>
        <v>203365203</v>
      </c>
      <c r="G7" s="10">
        <f t="shared" ref="G7:K8" si="4">+G8</f>
        <v>0</v>
      </c>
      <c r="H7" s="10">
        <f t="shared" si="4"/>
        <v>0</v>
      </c>
      <c r="I7" s="10">
        <f t="shared" si="4"/>
        <v>0</v>
      </c>
      <c r="J7" s="10">
        <f t="shared" si="4"/>
        <v>0</v>
      </c>
      <c r="K7" s="10">
        <f t="shared" si="4"/>
        <v>0</v>
      </c>
      <c r="L7" s="11">
        <f t="shared" si="1"/>
        <v>4464346325</v>
      </c>
    </row>
    <row r="8" spans="1:13" x14ac:dyDescent="0.25">
      <c r="A8" s="9" t="s">
        <v>37</v>
      </c>
      <c r="B8" s="9" t="s">
        <v>38</v>
      </c>
      <c r="C8" s="10">
        <f t="shared" si="3"/>
        <v>680768944</v>
      </c>
      <c r="D8" s="10">
        <f t="shared" si="3"/>
        <v>3082956215</v>
      </c>
      <c r="E8" s="10">
        <f t="shared" si="3"/>
        <v>497255963</v>
      </c>
      <c r="F8" s="10">
        <f t="shared" si="3"/>
        <v>203365203</v>
      </c>
      <c r="G8" s="10">
        <f t="shared" si="4"/>
        <v>0</v>
      </c>
      <c r="H8" s="10">
        <f t="shared" si="4"/>
        <v>0</v>
      </c>
      <c r="I8" s="10">
        <f t="shared" si="4"/>
        <v>0</v>
      </c>
      <c r="J8" s="10">
        <f t="shared" si="4"/>
        <v>0</v>
      </c>
      <c r="K8" s="10">
        <f t="shared" si="4"/>
        <v>0</v>
      </c>
      <c r="L8" s="11">
        <f t="shared" si="1"/>
        <v>4464346325</v>
      </c>
    </row>
    <row r="9" spans="1:13" ht="29.25" x14ac:dyDescent="0.25">
      <c r="A9" s="6" t="s">
        <v>39</v>
      </c>
      <c r="B9" s="13" t="s">
        <v>40</v>
      </c>
      <c r="C9" s="14">
        <f>+C10+C11</f>
        <v>680768944</v>
      </c>
      <c r="D9" s="14">
        <f>+D10+D11</f>
        <v>3082956215</v>
      </c>
      <c r="E9" s="14">
        <f>+E10+E11</f>
        <v>497255963</v>
      </c>
      <c r="F9" s="14">
        <f>+F10+F11</f>
        <v>203365203</v>
      </c>
      <c r="G9" s="14">
        <f t="shared" ref="G9:K9" si="5">+G10+G11</f>
        <v>0</v>
      </c>
      <c r="H9" s="14">
        <f t="shared" si="5"/>
        <v>0</v>
      </c>
      <c r="I9" s="14">
        <f t="shared" si="5"/>
        <v>0</v>
      </c>
      <c r="J9" s="14">
        <f t="shared" si="5"/>
        <v>0</v>
      </c>
      <c r="K9" s="14">
        <f t="shared" si="5"/>
        <v>0</v>
      </c>
      <c r="L9" s="7">
        <f t="shared" si="1"/>
        <v>4464346325</v>
      </c>
    </row>
    <row r="10" spans="1:13" x14ac:dyDescent="0.25">
      <c r="A10" s="15" t="s">
        <v>15</v>
      </c>
      <c r="B10" s="6" t="s">
        <v>1</v>
      </c>
      <c r="C10" s="14">
        <f>+[1]Ingresos2021!$F$13</f>
        <v>301390954</v>
      </c>
      <c r="D10" s="7">
        <v>3082956215</v>
      </c>
      <c r="E10" s="7">
        <v>497255963</v>
      </c>
      <c r="F10" s="7">
        <v>203365203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f>SUM(C10:K10)</f>
        <v>4084968335</v>
      </c>
      <c r="M10" s="1"/>
    </row>
    <row r="11" spans="1:13" x14ac:dyDescent="0.25">
      <c r="A11" s="15" t="s">
        <v>16</v>
      </c>
      <c r="B11" s="6" t="s">
        <v>2</v>
      </c>
      <c r="C11" s="14">
        <f>+[2]Ingresos2020!$E$18</f>
        <v>379377990</v>
      </c>
      <c r="D11" s="7"/>
      <c r="E11" s="7"/>
      <c r="F11" s="7"/>
      <c r="G11" s="7"/>
      <c r="H11" s="7"/>
      <c r="I11" s="7"/>
      <c r="J11" s="7"/>
      <c r="K11" s="7"/>
      <c r="L11" s="7">
        <f t="shared" ref="L11:L26" si="6">SUM(C11:K11)</f>
        <v>379377990</v>
      </c>
      <c r="M11" s="1"/>
    </row>
    <row r="12" spans="1:13" x14ac:dyDescent="0.25">
      <c r="A12" s="16" t="s">
        <v>41</v>
      </c>
      <c r="B12" s="9" t="s">
        <v>42</v>
      </c>
      <c r="C12" s="10">
        <f>+C13+C17+C21+C24</f>
        <v>8410592559</v>
      </c>
      <c r="D12" s="10">
        <f>+D13+D17+D21+D24</f>
        <v>1656287977</v>
      </c>
      <c r="E12" s="10">
        <f>+E13+E17+E21+E24</f>
        <v>682624104</v>
      </c>
      <c r="F12" s="10">
        <f>+F13+F17+F21+F24</f>
        <v>4044945911</v>
      </c>
      <c r="G12" s="11"/>
      <c r="H12" s="11"/>
      <c r="I12" s="11"/>
      <c r="J12" s="11"/>
      <c r="K12" s="11"/>
      <c r="L12" s="11">
        <f t="shared" si="6"/>
        <v>14794450551</v>
      </c>
      <c r="M12" s="1"/>
    </row>
    <row r="13" spans="1:13" x14ac:dyDescent="0.25">
      <c r="A13" s="16" t="s">
        <v>43</v>
      </c>
      <c r="B13" s="9" t="s">
        <v>44</v>
      </c>
      <c r="C13" s="10">
        <f t="shared" ref="C13:F15" si="7">+C14</f>
        <v>4927751601</v>
      </c>
      <c r="D13" s="10">
        <f t="shared" si="7"/>
        <v>348986496</v>
      </c>
      <c r="E13" s="10">
        <f t="shared" si="7"/>
        <v>559000454</v>
      </c>
      <c r="F13" s="10">
        <f t="shared" si="7"/>
        <v>3997714888</v>
      </c>
      <c r="G13" s="11"/>
      <c r="H13" s="11"/>
      <c r="I13" s="11"/>
      <c r="J13" s="11"/>
      <c r="K13" s="11"/>
      <c r="L13" s="11">
        <f t="shared" si="6"/>
        <v>9833453439</v>
      </c>
      <c r="M13" s="1"/>
    </row>
    <row r="14" spans="1:13" x14ac:dyDescent="0.25">
      <c r="A14" s="16" t="s">
        <v>45</v>
      </c>
      <c r="B14" s="9" t="s">
        <v>46</v>
      </c>
      <c r="C14" s="10">
        <f t="shared" si="7"/>
        <v>4927751601</v>
      </c>
      <c r="D14" s="10">
        <f t="shared" si="7"/>
        <v>348986496</v>
      </c>
      <c r="E14" s="10">
        <f t="shared" si="7"/>
        <v>559000454</v>
      </c>
      <c r="F14" s="10">
        <f t="shared" si="7"/>
        <v>3997714888</v>
      </c>
      <c r="G14" s="11"/>
      <c r="H14" s="11"/>
      <c r="I14" s="11"/>
      <c r="J14" s="11"/>
      <c r="K14" s="11"/>
      <c r="L14" s="11">
        <f t="shared" si="6"/>
        <v>9833453439</v>
      </c>
      <c r="M14" s="1"/>
    </row>
    <row r="15" spans="1:13" x14ac:dyDescent="0.25">
      <c r="A15" s="16" t="s">
        <v>47</v>
      </c>
      <c r="B15" s="9" t="s">
        <v>48</v>
      </c>
      <c r="C15" s="10">
        <f t="shared" si="7"/>
        <v>4927751601</v>
      </c>
      <c r="D15" s="10">
        <f t="shared" si="7"/>
        <v>348986496</v>
      </c>
      <c r="E15" s="10">
        <f t="shared" si="7"/>
        <v>559000454</v>
      </c>
      <c r="F15" s="10">
        <f t="shared" si="7"/>
        <v>3997714888</v>
      </c>
      <c r="G15" s="11"/>
      <c r="H15" s="11"/>
      <c r="I15" s="11"/>
      <c r="J15" s="11"/>
      <c r="K15" s="11"/>
      <c r="L15" s="11">
        <f t="shared" si="6"/>
        <v>9833453439</v>
      </c>
      <c r="M15" s="1"/>
    </row>
    <row r="16" spans="1:13" x14ac:dyDescent="0.25">
      <c r="A16" s="15" t="s">
        <v>18</v>
      </c>
      <c r="B16" s="17" t="s">
        <v>19</v>
      </c>
      <c r="C16" s="14">
        <f>+[1]Ingresos2021!$F$23-[1]Ingresos2021!$C$23</f>
        <v>4927751601</v>
      </c>
      <c r="D16" s="7">
        <v>348986496</v>
      </c>
      <c r="E16" s="7">
        <v>559000454</v>
      </c>
      <c r="F16" s="7">
        <v>3997714888</v>
      </c>
      <c r="G16" s="7"/>
      <c r="H16" s="7"/>
      <c r="I16" s="7"/>
      <c r="J16" s="7"/>
      <c r="K16" s="7"/>
      <c r="L16" s="7">
        <f t="shared" si="6"/>
        <v>9833453439</v>
      </c>
      <c r="M16" s="1"/>
    </row>
    <row r="17" spans="1:13" x14ac:dyDescent="0.25">
      <c r="A17" s="16" t="s">
        <v>49</v>
      </c>
      <c r="B17" s="18" t="s">
        <v>50</v>
      </c>
      <c r="C17" s="10">
        <f>+C18+C19+C20</f>
        <v>2002856751</v>
      </c>
      <c r="D17" s="10">
        <f t="shared" ref="D17:K17" si="8">+D18+D19+D20</f>
        <v>1307301481</v>
      </c>
      <c r="E17" s="10">
        <f t="shared" si="8"/>
        <v>105657691</v>
      </c>
      <c r="F17" s="10">
        <f t="shared" si="8"/>
        <v>125400</v>
      </c>
      <c r="G17" s="10">
        <f t="shared" si="8"/>
        <v>0</v>
      </c>
      <c r="H17" s="10">
        <f t="shared" si="8"/>
        <v>0</v>
      </c>
      <c r="I17" s="10">
        <f t="shared" si="8"/>
        <v>0</v>
      </c>
      <c r="J17" s="10">
        <f t="shared" si="8"/>
        <v>0</v>
      </c>
      <c r="K17" s="10">
        <f t="shared" si="8"/>
        <v>0</v>
      </c>
      <c r="L17" s="11">
        <f t="shared" si="6"/>
        <v>3415941323</v>
      </c>
      <c r="M17" s="1"/>
    </row>
    <row r="18" spans="1:13" x14ac:dyDescent="0.25">
      <c r="A18" s="15" t="s">
        <v>20</v>
      </c>
      <c r="B18" s="19" t="s">
        <v>21</v>
      </c>
      <c r="C18" s="20">
        <v>0</v>
      </c>
      <c r="D18" s="7">
        <v>0</v>
      </c>
      <c r="E18" s="7">
        <v>24993760</v>
      </c>
      <c r="F18" s="7">
        <v>8057</v>
      </c>
      <c r="G18" s="7"/>
      <c r="H18" s="7"/>
      <c r="I18" s="7"/>
      <c r="J18" s="7"/>
      <c r="K18" s="7"/>
      <c r="L18" s="7">
        <f t="shared" si="6"/>
        <v>25001817</v>
      </c>
      <c r="M18" s="1"/>
    </row>
    <row r="19" spans="1:13" x14ac:dyDescent="0.25">
      <c r="A19" s="15" t="s">
        <v>22</v>
      </c>
      <c r="B19" s="6" t="s">
        <v>23</v>
      </c>
      <c r="C19" s="14">
        <v>1310451851</v>
      </c>
      <c r="D19" s="7">
        <v>507951735</v>
      </c>
      <c r="E19" s="7">
        <v>80642712</v>
      </c>
      <c r="F19" s="7">
        <v>111093</v>
      </c>
      <c r="G19" s="7"/>
      <c r="H19" s="7"/>
      <c r="I19" s="7"/>
      <c r="J19" s="7"/>
      <c r="K19" s="7"/>
      <c r="L19" s="7">
        <f t="shared" si="6"/>
        <v>1899157391</v>
      </c>
      <c r="M19" s="1"/>
    </row>
    <row r="20" spans="1:13" x14ac:dyDescent="0.25">
      <c r="A20" s="15" t="s">
        <v>24</v>
      </c>
      <c r="B20" s="6" t="s">
        <v>25</v>
      </c>
      <c r="C20" s="20">
        <v>692404900</v>
      </c>
      <c r="D20" s="7">
        <v>799349746</v>
      </c>
      <c r="E20" s="7">
        <v>21219</v>
      </c>
      <c r="F20" s="7">
        <v>6250</v>
      </c>
      <c r="G20" s="7"/>
      <c r="H20" s="7"/>
      <c r="I20" s="7"/>
      <c r="J20" s="7"/>
      <c r="K20" s="7"/>
      <c r="L20" s="7">
        <f t="shared" si="6"/>
        <v>1491782115</v>
      </c>
      <c r="M20" s="1"/>
    </row>
    <row r="21" spans="1:13" x14ac:dyDescent="0.25">
      <c r="A21" s="16" t="s">
        <v>51</v>
      </c>
      <c r="B21" s="9" t="s">
        <v>52</v>
      </c>
      <c r="C21" s="21">
        <f>+C22</f>
        <v>519322664</v>
      </c>
      <c r="D21" s="21">
        <f t="shared" ref="D21:K22" si="9">+D22</f>
        <v>0</v>
      </c>
      <c r="E21" s="21">
        <f t="shared" si="9"/>
        <v>10135952</v>
      </c>
      <c r="F21" s="21">
        <f t="shared" si="9"/>
        <v>47105623</v>
      </c>
      <c r="G21" s="21">
        <f t="shared" si="9"/>
        <v>0</v>
      </c>
      <c r="H21" s="21">
        <f t="shared" si="9"/>
        <v>0</v>
      </c>
      <c r="I21" s="21">
        <f t="shared" si="9"/>
        <v>0</v>
      </c>
      <c r="J21" s="21">
        <f t="shared" si="9"/>
        <v>0</v>
      </c>
      <c r="K21" s="21">
        <f t="shared" si="9"/>
        <v>0</v>
      </c>
      <c r="L21" s="11">
        <f t="shared" si="6"/>
        <v>576564239</v>
      </c>
      <c r="M21" s="1"/>
    </row>
    <row r="22" spans="1:13" x14ac:dyDescent="0.25">
      <c r="A22" s="15" t="s">
        <v>53</v>
      </c>
      <c r="B22" s="6" t="s">
        <v>54</v>
      </c>
      <c r="C22" s="20">
        <f>+C23</f>
        <v>519322664</v>
      </c>
      <c r="D22" s="20">
        <f t="shared" si="9"/>
        <v>0</v>
      </c>
      <c r="E22" s="20">
        <f t="shared" si="9"/>
        <v>10135952</v>
      </c>
      <c r="F22" s="20">
        <f t="shared" si="9"/>
        <v>47105623</v>
      </c>
      <c r="G22" s="20">
        <f t="shared" si="9"/>
        <v>0</v>
      </c>
      <c r="H22" s="20">
        <f t="shared" si="9"/>
        <v>0</v>
      </c>
      <c r="I22" s="20">
        <f t="shared" si="9"/>
        <v>0</v>
      </c>
      <c r="J22" s="20">
        <f t="shared" si="9"/>
        <v>0</v>
      </c>
      <c r="K22" s="20">
        <f t="shared" si="9"/>
        <v>0</v>
      </c>
      <c r="L22" s="7">
        <f t="shared" si="6"/>
        <v>576564239</v>
      </c>
      <c r="M22" s="1"/>
    </row>
    <row r="23" spans="1:13" x14ac:dyDescent="0.25">
      <c r="A23" s="15" t="s">
        <v>26</v>
      </c>
      <c r="B23" s="6" t="s">
        <v>27</v>
      </c>
      <c r="C23" s="20">
        <v>519322664</v>
      </c>
      <c r="D23" s="7">
        <v>0</v>
      </c>
      <c r="E23" s="7">
        <v>10135952</v>
      </c>
      <c r="F23" s="7">
        <v>47105623</v>
      </c>
      <c r="G23" s="7"/>
      <c r="H23" s="7"/>
      <c r="I23" s="7"/>
      <c r="J23" s="7"/>
      <c r="K23" s="7"/>
      <c r="L23" s="7">
        <f t="shared" si="6"/>
        <v>576564239</v>
      </c>
      <c r="M23" s="1"/>
    </row>
    <row r="24" spans="1:13" x14ac:dyDescent="0.25">
      <c r="A24" s="22" t="s">
        <v>55</v>
      </c>
      <c r="B24" s="9" t="s">
        <v>56</v>
      </c>
      <c r="C24" s="21">
        <f>+C25</f>
        <v>960661543</v>
      </c>
      <c r="D24" s="21">
        <f t="shared" ref="D24:K24" si="10">+D25</f>
        <v>0</v>
      </c>
      <c r="E24" s="21">
        <f t="shared" si="10"/>
        <v>7830007</v>
      </c>
      <c r="F24" s="21">
        <f t="shared" si="10"/>
        <v>0</v>
      </c>
      <c r="G24" s="21">
        <f t="shared" si="10"/>
        <v>0</v>
      </c>
      <c r="H24" s="21">
        <f t="shared" si="10"/>
        <v>0</v>
      </c>
      <c r="I24" s="21">
        <f t="shared" si="10"/>
        <v>0</v>
      </c>
      <c r="J24" s="21">
        <f t="shared" si="10"/>
        <v>0</v>
      </c>
      <c r="K24" s="21">
        <f t="shared" si="10"/>
        <v>0</v>
      </c>
      <c r="L24" s="11">
        <f t="shared" si="6"/>
        <v>968491550</v>
      </c>
      <c r="M24" s="1"/>
    </row>
    <row r="25" spans="1:13" x14ac:dyDescent="0.25">
      <c r="A25" s="22" t="s">
        <v>28</v>
      </c>
      <c r="B25" s="6" t="s">
        <v>29</v>
      </c>
      <c r="C25" s="14">
        <f>+C26</f>
        <v>960661543</v>
      </c>
      <c r="D25" s="7">
        <v>0</v>
      </c>
      <c r="E25" s="7">
        <v>7830007</v>
      </c>
      <c r="F25" s="7"/>
      <c r="G25" s="7"/>
      <c r="H25" s="7"/>
      <c r="I25" s="7"/>
      <c r="J25" s="7"/>
      <c r="K25" s="7"/>
      <c r="L25" s="7">
        <f t="shared" si="6"/>
        <v>968491550</v>
      </c>
      <c r="M25" s="1"/>
    </row>
    <row r="26" spans="1:13" ht="28.5" x14ac:dyDescent="0.25">
      <c r="A26" s="22" t="s">
        <v>31</v>
      </c>
      <c r="B26" s="23" t="s">
        <v>30</v>
      </c>
      <c r="C26" s="20">
        <v>960661543</v>
      </c>
      <c r="D26" s="7"/>
      <c r="E26" s="7"/>
      <c r="F26" s="7"/>
      <c r="G26" s="7"/>
      <c r="H26" s="7"/>
      <c r="I26" s="7"/>
      <c r="J26" s="7"/>
      <c r="K26" s="7"/>
      <c r="L26" s="7">
        <f t="shared" si="6"/>
        <v>960661543</v>
      </c>
      <c r="M26" s="1"/>
    </row>
    <row r="27" spans="1:13" x14ac:dyDescent="0.25">
      <c r="A27" s="6"/>
      <c r="B27" s="6"/>
      <c r="C27" s="14" t="s">
        <v>17</v>
      </c>
      <c r="D27" s="7" t="s">
        <v>17</v>
      </c>
      <c r="E27" s="7" t="s">
        <v>17</v>
      </c>
      <c r="F27" s="7" t="s">
        <v>17</v>
      </c>
      <c r="G27" s="7" t="s">
        <v>17</v>
      </c>
      <c r="H27" s="7" t="s">
        <v>17</v>
      </c>
      <c r="I27" s="7" t="s">
        <v>17</v>
      </c>
      <c r="J27" s="7" t="s">
        <v>17</v>
      </c>
      <c r="K27" s="7" t="s">
        <v>17</v>
      </c>
      <c r="L27" s="7" t="s">
        <v>17</v>
      </c>
      <c r="M27" s="1"/>
    </row>
    <row r="28" spans="1:13" x14ac:dyDescent="0.25"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C29" s="1" t="s">
        <v>17</v>
      </c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C30" s="1" t="s">
        <v>17</v>
      </c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C31" s="1" t="s">
        <v>17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4:13" x14ac:dyDescent="0.25"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4:13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4:13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4:13" x14ac:dyDescent="0.25"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4:13" x14ac:dyDescent="0.25"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4:13" x14ac:dyDescent="0.25"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4:13" x14ac:dyDescent="0.25"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4:13" x14ac:dyDescent="0.25"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4:13" x14ac:dyDescent="0.25"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4:13" x14ac:dyDescent="0.25"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4:13" x14ac:dyDescent="0.25"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4:13" x14ac:dyDescent="0.25"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4:13" x14ac:dyDescent="0.25"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4:13" x14ac:dyDescent="0.25"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4:13" x14ac:dyDescent="0.25"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4:13" x14ac:dyDescent="0.25"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4:13" x14ac:dyDescent="0.25"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4:13" x14ac:dyDescent="0.25"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4:13" x14ac:dyDescent="0.25"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4:13" x14ac:dyDescent="0.25"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4:13" x14ac:dyDescent="0.25"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4:13" x14ac:dyDescent="0.25"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4:13" x14ac:dyDescent="0.25"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4:13" x14ac:dyDescent="0.25"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4:13" x14ac:dyDescent="0.25"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4:13" x14ac:dyDescent="0.25"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4:13" x14ac:dyDescent="0.25"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4:13" x14ac:dyDescent="0.25">
      <c r="D60" s="1"/>
      <c r="E60" s="2"/>
      <c r="F60" s="1"/>
      <c r="G60" s="1"/>
      <c r="H60" s="1"/>
      <c r="I60" s="1"/>
      <c r="J60" s="1"/>
      <c r="K60" s="1"/>
      <c r="L60" s="1"/>
      <c r="M60" s="1"/>
    </row>
    <row r="61" spans="4:13" x14ac:dyDescent="0.25"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4:13" x14ac:dyDescent="0.25"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4:13" x14ac:dyDescent="0.25"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4:13" x14ac:dyDescent="0.25"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4:13" x14ac:dyDescent="0.25"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4:13" x14ac:dyDescent="0.25"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4:13" x14ac:dyDescent="0.25"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4:13" x14ac:dyDescent="0.25"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4:13" x14ac:dyDescent="0.25"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4:13" x14ac:dyDescent="0.25"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4:13" x14ac:dyDescent="0.25"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4:13" x14ac:dyDescent="0.25"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4:13" x14ac:dyDescent="0.25"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4:13" x14ac:dyDescent="0.25"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4:13" x14ac:dyDescent="0.25"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4:13" x14ac:dyDescent="0.25"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4:13" x14ac:dyDescent="0.25"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4:13" x14ac:dyDescent="0.25"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4:13" x14ac:dyDescent="0.25"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4:13" x14ac:dyDescent="0.25"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4:13" x14ac:dyDescent="0.25"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4:13" x14ac:dyDescent="0.25"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4:13" x14ac:dyDescent="0.25"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4:13" x14ac:dyDescent="0.25"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4:13" x14ac:dyDescent="0.25"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4:13" x14ac:dyDescent="0.25"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4:13" x14ac:dyDescent="0.25"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4:13" x14ac:dyDescent="0.25"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4:13" x14ac:dyDescent="0.25"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4:13" x14ac:dyDescent="0.25"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4:13" x14ac:dyDescent="0.25"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4:13" x14ac:dyDescent="0.25"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4:13" x14ac:dyDescent="0.25"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4:13" x14ac:dyDescent="0.25"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4:13" x14ac:dyDescent="0.25"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4:13" x14ac:dyDescent="0.25"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4:13" x14ac:dyDescent="0.25"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4:13" x14ac:dyDescent="0.25"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4:13" x14ac:dyDescent="0.25"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4:13" x14ac:dyDescent="0.25"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4:13" x14ac:dyDescent="0.25"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4:13" x14ac:dyDescent="0.25"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4:13" x14ac:dyDescent="0.25"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4:13" x14ac:dyDescent="0.25"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4:13" x14ac:dyDescent="0.25"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4:13" x14ac:dyDescent="0.25"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4:13" x14ac:dyDescent="0.25"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4:13" x14ac:dyDescent="0.25"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4:13" x14ac:dyDescent="0.25"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4:13" x14ac:dyDescent="0.25"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4:13" x14ac:dyDescent="0.25"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4:13" x14ac:dyDescent="0.25"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4:13" x14ac:dyDescent="0.25"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4:13" x14ac:dyDescent="0.25"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4:13" x14ac:dyDescent="0.25"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4:13" x14ac:dyDescent="0.25"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4:13" x14ac:dyDescent="0.25"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4:13" x14ac:dyDescent="0.25"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4:13" x14ac:dyDescent="0.25"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4:13" x14ac:dyDescent="0.25"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4:13" x14ac:dyDescent="0.25"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4:13" x14ac:dyDescent="0.25"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4:13" x14ac:dyDescent="0.25"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4:13" x14ac:dyDescent="0.25"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4:13" x14ac:dyDescent="0.25"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4:13" x14ac:dyDescent="0.25"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4:13" x14ac:dyDescent="0.25"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4:13" x14ac:dyDescent="0.25"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4:13" x14ac:dyDescent="0.25"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4:13" x14ac:dyDescent="0.25"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4:13" x14ac:dyDescent="0.25"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4:13" x14ac:dyDescent="0.25"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4:13" x14ac:dyDescent="0.25"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4:13" x14ac:dyDescent="0.25"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4:13" x14ac:dyDescent="0.25"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4:13" x14ac:dyDescent="0.25"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4:13" x14ac:dyDescent="0.25"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4:13" x14ac:dyDescent="0.25"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4:13" x14ac:dyDescent="0.25"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4:13" x14ac:dyDescent="0.25"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4:13" x14ac:dyDescent="0.25"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4:13" x14ac:dyDescent="0.25"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4:13" x14ac:dyDescent="0.25"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4:13" x14ac:dyDescent="0.25"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4:13" x14ac:dyDescent="0.25"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4:13" x14ac:dyDescent="0.25"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4:13" x14ac:dyDescent="0.25"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4:13" x14ac:dyDescent="0.25"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4:13" x14ac:dyDescent="0.25"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4:13" x14ac:dyDescent="0.25"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4:13" x14ac:dyDescent="0.25"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4:13" x14ac:dyDescent="0.25"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4:13" x14ac:dyDescent="0.25"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4:13" x14ac:dyDescent="0.25"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4:13" x14ac:dyDescent="0.25"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4:13" x14ac:dyDescent="0.25"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4:13" x14ac:dyDescent="0.25"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4:13" x14ac:dyDescent="0.25"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4:13" x14ac:dyDescent="0.25"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4:13" x14ac:dyDescent="0.25"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4:13" x14ac:dyDescent="0.25"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4:13" x14ac:dyDescent="0.25"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4:13" x14ac:dyDescent="0.25"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4:13" x14ac:dyDescent="0.25"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4:13" x14ac:dyDescent="0.25"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4:13" x14ac:dyDescent="0.25"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4:13" x14ac:dyDescent="0.25"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4:13" x14ac:dyDescent="0.25"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4:13" x14ac:dyDescent="0.25"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4:13" x14ac:dyDescent="0.25"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4:13" x14ac:dyDescent="0.25"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4:13" x14ac:dyDescent="0.25"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4:13" x14ac:dyDescent="0.25"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4:13" x14ac:dyDescent="0.25"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4:13" x14ac:dyDescent="0.25"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4:13" x14ac:dyDescent="0.25"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4:13" x14ac:dyDescent="0.25"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4:13" x14ac:dyDescent="0.25"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4:13" x14ac:dyDescent="0.25"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4:13" x14ac:dyDescent="0.25"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4:13" x14ac:dyDescent="0.25"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4:13" x14ac:dyDescent="0.25"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4:13" x14ac:dyDescent="0.25"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4:13" x14ac:dyDescent="0.25"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4:13" x14ac:dyDescent="0.25"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4:13" x14ac:dyDescent="0.25"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4:13" x14ac:dyDescent="0.25"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4:13" x14ac:dyDescent="0.25"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4:13" x14ac:dyDescent="0.25"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4:13" x14ac:dyDescent="0.25"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4:13" x14ac:dyDescent="0.25"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4:13" x14ac:dyDescent="0.25"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4:13" x14ac:dyDescent="0.25"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4:13" x14ac:dyDescent="0.25"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4:13" x14ac:dyDescent="0.25"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4:13" x14ac:dyDescent="0.25"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4:13" x14ac:dyDescent="0.25"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4:13" x14ac:dyDescent="0.25"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4:13" x14ac:dyDescent="0.25"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4:13" x14ac:dyDescent="0.25"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4:13" x14ac:dyDescent="0.25"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4:13" x14ac:dyDescent="0.25"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4:13" x14ac:dyDescent="0.25"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4:13" x14ac:dyDescent="0.25"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4:13" x14ac:dyDescent="0.25"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4:13" x14ac:dyDescent="0.25"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4:13" x14ac:dyDescent="0.25"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4:13" x14ac:dyDescent="0.25"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4:13" x14ac:dyDescent="0.25"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4:13" x14ac:dyDescent="0.25"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4:13" x14ac:dyDescent="0.25"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4:13" x14ac:dyDescent="0.25"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4:13" x14ac:dyDescent="0.25"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4:13" x14ac:dyDescent="0.25"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4:13" x14ac:dyDescent="0.25"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4:13" x14ac:dyDescent="0.25"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4:13" x14ac:dyDescent="0.25"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4:13" x14ac:dyDescent="0.25"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4:13" x14ac:dyDescent="0.25"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4:13" x14ac:dyDescent="0.25"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4:13" x14ac:dyDescent="0.25"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4:13" x14ac:dyDescent="0.25"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4:13" x14ac:dyDescent="0.25"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4:13" x14ac:dyDescent="0.25"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4:13" x14ac:dyDescent="0.25"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4:13" x14ac:dyDescent="0.25"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4:13" x14ac:dyDescent="0.25"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4:13" x14ac:dyDescent="0.25"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4:13" x14ac:dyDescent="0.25"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4:13" x14ac:dyDescent="0.25"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4:13" x14ac:dyDescent="0.25"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4:13" x14ac:dyDescent="0.25"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4:13" x14ac:dyDescent="0.25"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4:13" x14ac:dyDescent="0.25"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4:13" x14ac:dyDescent="0.25"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4:13" x14ac:dyDescent="0.25"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4:13" x14ac:dyDescent="0.25"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4:13" x14ac:dyDescent="0.25"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4:13" x14ac:dyDescent="0.25"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4:13" x14ac:dyDescent="0.25"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4:13" x14ac:dyDescent="0.25"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4:13" x14ac:dyDescent="0.25"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4:13" x14ac:dyDescent="0.25"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4:13" x14ac:dyDescent="0.25"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4:13" x14ac:dyDescent="0.25"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4:13" x14ac:dyDescent="0.25"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4:13" x14ac:dyDescent="0.25"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4:13" x14ac:dyDescent="0.25"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4:13" x14ac:dyDescent="0.25"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4:13" x14ac:dyDescent="0.25"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4:13" x14ac:dyDescent="0.25"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4:13" x14ac:dyDescent="0.25"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4:13" x14ac:dyDescent="0.25"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4:13" x14ac:dyDescent="0.25"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4:13" x14ac:dyDescent="0.25"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4:13" x14ac:dyDescent="0.25"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4:13" x14ac:dyDescent="0.25"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4:13" x14ac:dyDescent="0.25"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4:13" x14ac:dyDescent="0.25"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4:13" x14ac:dyDescent="0.25"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4:13" x14ac:dyDescent="0.25"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4:13" x14ac:dyDescent="0.25"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4:13" x14ac:dyDescent="0.25"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4:13" x14ac:dyDescent="0.25"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4:13" x14ac:dyDescent="0.25"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4:13" x14ac:dyDescent="0.25"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4:13" x14ac:dyDescent="0.25"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4:13" x14ac:dyDescent="0.25"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4:13" x14ac:dyDescent="0.25"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4:13" x14ac:dyDescent="0.25"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4:13" x14ac:dyDescent="0.25"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4:13" x14ac:dyDescent="0.25"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4:13" x14ac:dyDescent="0.25"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4:13" x14ac:dyDescent="0.25"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4:13" x14ac:dyDescent="0.25"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4:13" x14ac:dyDescent="0.25"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4:13" x14ac:dyDescent="0.25"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4:13" x14ac:dyDescent="0.25"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4:13" x14ac:dyDescent="0.25"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4:13" x14ac:dyDescent="0.25"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4:13" x14ac:dyDescent="0.25"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4:13" x14ac:dyDescent="0.25"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4:13" x14ac:dyDescent="0.25"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4:13" x14ac:dyDescent="0.25"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4:13" x14ac:dyDescent="0.25"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4:13" x14ac:dyDescent="0.25"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4:13" x14ac:dyDescent="0.25"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4:13" x14ac:dyDescent="0.25"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4:13" x14ac:dyDescent="0.25"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4:13" x14ac:dyDescent="0.25"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4:13" x14ac:dyDescent="0.25"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4:13" x14ac:dyDescent="0.25"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4:13" x14ac:dyDescent="0.25"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4:13" x14ac:dyDescent="0.25"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4:13" x14ac:dyDescent="0.25"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4:13" x14ac:dyDescent="0.25"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4:13" x14ac:dyDescent="0.25"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4:13" x14ac:dyDescent="0.25"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4:13" x14ac:dyDescent="0.25"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4:13" x14ac:dyDescent="0.25"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4:13" x14ac:dyDescent="0.25"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4:13" x14ac:dyDescent="0.25"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4:13" x14ac:dyDescent="0.25">
      <c r="D303" s="1"/>
      <c r="E303" s="1"/>
      <c r="F303" s="1"/>
      <c r="G303" s="1"/>
      <c r="H303" s="1"/>
      <c r="I303" s="1"/>
      <c r="J303" s="1"/>
      <c r="K303" s="1"/>
      <c r="L303" s="1"/>
      <c r="M303" s="1"/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  <ignoredErrors>
    <ignoredError sqref="C6:L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Vitelio Barrera Alvarez</dc:creator>
  <cp:lastModifiedBy>Usuario de Windows</cp:lastModifiedBy>
  <dcterms:created xsi:type="dcterms:W3CDTF">2021-07-28T12:23:14Z</dcterms:created>
  <dcterms:modified xsi:type="dcterms:W3CDTF">2022-02-24T23:03:14Z</dcterms:modified>
</cp:coreProperties>
</file>