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33" activeTab="0"/>
  </bookViews>
  <sheets>
    <sheet name="INGRESOS PRESUPUESTALESINICIA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<sst xmlns="http://schemas.openxmlformats.org/spreadsheetml/2006/main" count="83" uniqueCount="42">
  <si>
    <t xml:space="preserve"> </t>
  </si>
  <si>
    <t>PRESUPUESTO DEFINITIVO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</si>
  <si>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</si>
  <si>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</si>
  <si>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</si>
  <si>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</si>
  <si>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</si>
  <si>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</si>
  <si>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</si>
  <si>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</si>
  <si>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</si>
  <si>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</si>
  <si>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</si>
  <si>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</si>
  <si>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</si>
  <si>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</si>
  <si>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</si>
  <si>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</si>
  <si>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</si>
  <si>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</si>
  <si>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</si>
  <si>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</si>
  <si>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</si>
  <si>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</si>
  <si>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</si>
  <si>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</si>
  <si>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</si>
  <si>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</si>
  <si>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</si>
  <si>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</si>
  <si>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</si>
  <si>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</si>
  <si>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</si>
  <si>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</si>
  <si>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</si>
  <si>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</si>
  <si>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</si>
  <si>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</si>
  <si>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CANCELACION DE RESERVAS</t>
  </si>
  <si>
    <t>TOTAL PRESUPUESTO 2020</t>
  </si>
  <si>
    <t xml:space="preserve">  </t>
  </si>
  <si>
    <t>EJECUCION PRESUPUESTAL  DE INGRESOS A MARZO 31 DE 2020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</si>
</sst>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dd/mm/yyyy;@"/>
    <numFmt numFmtId="180" formatCode="0.0%"/>
    <numFmt numFmtId="181" formatCode="#,##0.0"/>
    <numFmt numFmtId="182" formatCode="[$-240A]dddd\,\ dd&quot; de &quot;mmmm&quot; de &quot;yyyy"/>
    <numFmt numFmtId="183" formatCode="dd/mm/yy;@"/>
    <numFmt numFmtId="184" formatCode="[$-240A]hh:mm:ss\ AM/PM"/>
    <numFmt numFmtId="185" formatCode="[$-240A]hh:mm:ss\ AM/PM;@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&quot;$&quot;\ * #,##0.0_);_(&quot;$&quot;\ * \(#,##0.0\);_(&quot;$&quot;\ * &quot;-&quot;??_);_(@_)"/>
    <numFmt numFmtId="194" formatCode="_(&quot;$&quot;\ * #,##0_);_(&quot;$&quot;\ * \(#,##0\);_(&quot;$&quot;\ * &quot;-&quot;??_);_(@_)"/>
    <numFmt numFmtId="195" formatCode="&quot;$&quot;#,##0"/>
    <numFmt numFmtId="196" formatCode="d/mm/yyyy;@"/>
    <numFmt numFmtId="197" formatCode="&quot;$&quot;\ #,##0.00"/>
    <numFmt numFmtId="198" formatCode="[$-24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44" fillId="0" borderId="10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44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lly%20Ariza\Documents\Documents\Documents\CAM\PRESUPUESTO2020\ejecuciones\registros\RptTraerEjecucionAc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57">
          <cell r="AB57">
            <v>20886822.03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pane xSplit="3" ySplit="5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4" sqref="F44"/>
    </sheetView>
  </sheetViews>
  <sheetFormatPr defaultColWidth="11.421875" defaultRowHeight="15"/>
  <cols>
    <col min="1" max="1" width="60.851562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57421875" style="0" customWidth="1"/>
    <col min="6" max="6" width="18.57421875" style="0" customWidth="1"/>
    <col min="7" max="7" width="19.140625" style="24" customWidth="1"/>
    <col min="8" max="8" width="16.7109375" style="0" customWidth="1"/>
    <col min="10" max="10" width="12.7109375" style="0" bestFit="1" customWidth="1"/>
  </cols>
  <sheetData>
    <row r="1" spans="1:12" ht="15">
      <c r="A1" s="30" t="s">
        <v>2</v>
      </c>
      <c r="B1" s="31"/>
      <c r="C1" s="31"/>
      <c r="D1" s="31"/>
      <c r="E1" s="31"/>
      <c r="F1" s="31"/>
      <c r="G1" s="31"/>
      <c r="H1" s="31"/>
      <c r="I1" s="32"/>
      <c r="J1" s="26"/>
      <c r="K1" s="26"/>
      <c r="L1" s="26"/>
    </row>
    <row r="2" spans="1:12" ht="15">
      <c r="A2" s="33" t="s">
        <v>41</v>
      </c>
      <c r="B2" s="34"/>
      <c r="C2" s="34"/>
      <c r="D2" s="34"/>
      <c r="E2" s="34"/>
      <c r="F2" s="34"/>
      <c r="G2" s="34"/>
      <c r="H2" s="34"/>
      <c r="I2" s="35"/>
      <c r="J2" s="26"/>
      <c r="K2" s="26"/>
      <c r="L2" s="26"/>
    </row>
    <row r="3" spans="1:12" ht="15">
      <c r="A3" s="36" t="s">
        <v>0</v>
      </c>
      <c r="B3" s="37"/>
      <c r="C3" s="37"/>
      <c r="D3" s="37"/>
      <c r="E3" s="37"/>
      <c r="F3" s="37"/>
      <c r="G3" s="37"/>
      <c r="H3" s="37"/>
      <c r="I3" s="38"/>
      <c r="J3" s="26"/>
      <c r="K3" s="26"/>
      <c r="L3" s="26"/>
    </row>
    <row r="4" spans="1:12" ht="3" customHeight="1">
      <c r="A4" s="2"/>
      <c r="B4" s="3"/>
      <c r="C4" s="14" t="s">
        <v>0</v>
      </c>
      <c r="D4" s="14"/>
      <c r="E4" s="1"/>
      <c r="F4" s="1"/>
      <c r="G4" s="25"/>
      <c r="H4" s="1"/>
      <c r="I4" s="15"/>
      <c r="J4" s="27"/>
      <c r="K4" s="27"/>
      <c r="L4" s="27"/>
    </row>
    <row r="5" spans="1:12" ht="60">
      <c r="A5" s="2" t="s">
        <v>3</v>
      </c>
      <c r="B5" s="3" t="s">
        <v>4</v>
      </c>
      <c r="C5" s="22" t="s">
        <v>5</v>
      </c>
      <c r="D5" s="22" t="s">
        <v>6</v>
      </c>
      <c r="E5" s="22" t="s">
        <v>7</v>
      </c>
      <c r="F5" s="22" t="s">
        <v>1</v>
      </c>
      <c r="G5" s="3" t="s">
        <v>8</v>
      </c>
      <c r="H5" s="22" t="s">
        <v>9</v>
      </c>
      <c r="I5" s="23" t="s">
        <v>10</v>
      </c>
      <c r="J5" s="28"/>
      <c r="K5" s="28"/>
      <c r="L5" s="28"/>
    </row>
    <row r="6" spans="1:12" ht="15">
      <c r="A6" s="4"/>
      <c r="B6" s="5"/>
      <c r="C6" s="6"/>
      <c r="D6" s="6"/>
      <c r="E6" s="1" t="s">
        <v>0</v>
      </c>
      <c r="F6" s="1"/>
      <c r="G6" s="25"/>
      <c r="H6" s="1"/>
      <c r="I6" s="15"/>
      <c r="J6" s="27"/>
      <c r="K6" s="27"/>
      <c r="L6" s="27"/>
    </row>
    <row r="7" spans="1:12" ht="15">
      <c r="A7" s="7" t="s">
        <v>11</v>
      </c>
      <c r="B7" s="8"/>
      <c r="C7" s="9" t="s">
        <v>0</v>
      </c>
      <c r="D7" s="9" t="s">
        <v>0</v>
      </c>
      <c r="E7" s="25" t="s">
        <v>0</v>
      </c>
      <c r="F7" s="1" t="s">
        <v>0</v>
      </c>
      <c r="G7" s="25" t="s">
        <v>0</v>
      </c>
      <c r="H7" s="1"/>
      <c r="I7" s="15"/>
      <c r="J7" s="27"/>
      <c r="K7" s="27"/>
      <c r="L7" s="27"/>
    </row>
    <row r="8" spans="1:12" ht="15">
      <c r="A8" s="4"/>
      <c r="B8" s="5" t="s">
        <v>0</v>
      </c>
      <c r="C8" s="9" t="s">
        <v>0</v>
      </c>
      <c r="D8" s="9" t="s">
        <v>0</v>
      </c>
      <c r="E8" s="1" t="s">
        <v>0</v>
      </c>
      <c r="F8" s="25" t="s">
        <v>0</v>
      </c>
      <c r="G8" s="25" t="s">
        <v>0</v>
      </c>
      <c r="H8" s="1"/>
      <c r="I8" s="15"/>
      <c r="J8" s="27"/>
      <c r="K8" s="27"/>
      <c r="L8" s="27"/>
    </row>
    <row r="9" spans="1:12" ht="15">
      <c r="A9" s="7" t="s">
        <v>12</v>
      </c>
      <c r="B9" s="10">
        <v>3990720028</v>
      </c>
      <c r="C9" s="10">
        <v>5773324426</v>
      </c>
      <c r="D9" s="10">
        <f>+D10+D11</f>
        <v>9860293815</v>
      </c>
      <c r="E9" s="10">
        <f>+E10+E11</f>
        <v>0</v>
      </c>
      <c r="F9" s="10">
        <f>+D9+E9</f>
        <v>9860293815</v>
      </c>
      <c r="G9" s="10">
        <f>+G10+G11</f>
        <v>0</v>
      </c>
      <c r="H9" s="16">
        <f>+F9-G9</f>
        <v>9860293815</v>
      </c>
      <c r="I9" s="17">
        <f>+G9/F9*100</f>
        <v>0</v>
      </c>
      <c r="J9" s="29"/>
      <c r="K9" s="29"/>
      <c r="L9" s="29"/>
    </row>
    <row r="10" spans="1:12" ht="15">
      <c r="A10" s="4" t="s">
        <v>13</v>
      </c>
      <c r="B10" s="9">
        <v>2554571331</v>
      </c>
      <c r="C10" s="9">
        <v>3982615749</v>
      </c>
      <c r="D10" s="9">
        <v>6525696185</v>
      </c>
      <c r="E10" s="9">
        <v>0</v>
      </c>
      <c r="F10" s="10">
        <f aca="true" t="shared" si="0" ref="F10:F40">+D10+E10</f>
        <v>6525696185</v>
      </c>
      <c r="G10" s="18">
        <v>0</v>
      </c>
      <c r="H10" s="16">
        <f>+F10-G10</f>
        <v>6525696185</v>
      </c>
      <c r="I10" s="17">
        <f>+G10/F10*100</f>
        <v>0</v>
      </c>
      <c r="J10" s="29"/>
      <c r="K10" s="29"/>
      <c r="L10" s="29"/>
    </row>
    <row r="11" spans="1:12" ht="15">
      <c r="A11" s="21" t="s">
        <v>14</v>
      </c>
      <c r="B11" s="9">
        <v>1436148697</v>
      </c>
      <c r="C11" s="9">
        <v>1790708677</v>
      </c>
      <c r="D11" s="9">
        <v>3334597630</v>
      </c>
      <c r="E11" s="9">
        <v>0</v>
      </c>
      <c r="F11" s="10">
        <f t="shared" si="0"/>
        <v>3334597630</v>
      </c>
      <c r="G11" s="18">
        <v>0</v>
      </c>
      <c r="H11" s="16">
        <f>+F11-G11</f>
        <v>3334597630</v>
      </c>
      <c r="I11" s="17">
        <f>+G11/F11*100</f>
        <v>0</v>
      </c>
      <c r="J11" s="29"/>
      <c r="K11" s="29"/>
      <c r="L11" s="29"/>
    </row>
    <row r="12" spans="1:12" ht="15">
      <c r="A12" s="7" t="s">
        <v>15</v>
      </c>
      <c r="B12" s="10">
        <v>4083130951</v>
      </c>
      <c r="C12" s="10">
        <v>2572031685</v>
      </c>
      <c r="D12" s="10">
        <f>SUM(D13:D17)-1</f>
        <v>4359687706</v>
      </c>
      <c r="E12" s="10">
        <f>SUM(E13:E17)</f>
        <v>0</v>
      </c>
      <c r="F12" s="10">
        <f t="shared" si="0"/>
        <v>4359687706</v>
      </c>
      <c r="G12" s="10">
        <f>SUM(G13:G17)-1</f>
        <v>159709357.03</v>
      </c>
      <c r="H12" s="16">
        <f aca="true" t="shared" si="1" ref="H12:H44">+F12-G12</f>
        <v>4199978348.97</v>
      </c>
      <c r="I12" s="17">
        <f aca="true" t="shared" si="2" ref="I12:I44">+G12/F12*100</f>
        <v>3.663321040408485</v>
      </c>
      <c r="J12" s="29" t="s">
        <v>0</v>
      </c>
      <c r="K12" s="29"/>
      <c r="L12" s="29"/>
    </row>
    <row r="13" spans="1:12" ht="15">
      <c r="A13" s="4" t="s">
        <v>16</v>
      </c>
      <c r="B13" s="9">
        <v>1482000000</v>
      </c>
      <c r="C13" s="9">
        <v>840317343</v>
      </c>
      <c r="D13" s="9">
        <v>1638919247</v>
      </c>
      <c r="E13" s="9">
        <v>0</v>
      </c>
      <c r="F13" s="10">
        <f t="shared" si="0"/>
        <v>1638919247</v>
      </c>
      <c r="G13" s="18">
        <v>0</v>
      </c>
      <c r="H13" s="16">
        <f t="shared" si="1"/>
        <v>1638919247</v>
      </c>
      <c r="I13" s="17">
        <f t="shared" si="2"/>
        <v>0</v>
      </c>
      <c r="J13" s="29" t="s">
        <v>0</v>
      </c>
      <c r="K13" s="29"/>
      <c r="L13" s="29"/>
    </row>
    <row r="14" spans="1:12" ht="15">
      <c r="A14" s="4" t="s">
        <v>17</v>
      </c>
      <c r="B14" s="9">
        <v>1607000000</v>
      </c>
      <c r="C14" s="9">
        <v>1234639741</v>
      </c>
      <c r="D14" s="9">
        <v>1341376382</v>
      </c>
      <c r="E14" s="9">
        <v>0</v>
      </c>
      <c r="F14" s="10">
        <f t="shared" si="0"/>
        <v>1341376382</v>
      </c>
      <c r="G14" s="18">
        <v>0</v>
      </c>
      <c r="H14" s="16">
        <f t="shared" si="1"/>
        <v>1341376382</v>
      </c>
      <c r="I14" s="17">
        <f t="shared" si="2"/>
        <v>0</v>
      </c>
      <c r="J14" s="29" t="s">
        <v>40</v>
      </c>
      <c r="K14" s="29"/>
      <c r="L14" s="29"/>
    </row>
    <row r="15" spans="1:12" ht="15">
      <c r="A15" s="4" t="s">
        <v>18</v>
      </c>
      <c r="B15" s="9">
        <v>600000000</v>
      </c>
      <c r="C15" s="9">
        <v>153157235</v>
      </c>
      <c r="D15" s="9">
        <v>39104926</v>
      </c>
      <c r="E15" s="9">
        <v>0</v>
      </c>
      <c r="F15" s="10">
        <f t="shared" si="0"/>
        <v>39104926</v>
      </c>
      <c r="G15" s="18">
        <f>+'[1]Sheet'!$AB$57</f>
        <v>20886822.03</v>
      </c>
      <c r="H15" s="16">
        <f t="shared" si="1"/>
        <v>18218103.97</v>
      </c>
      <c r="I15" s="17">
        <f t="shared" si="2"/>
        <v>53.412253049654154</v>
      </c>
      <c r="J15" s="29"/>
      <c r="K15" s="29"/>
      <c r="L15" s="29"/>
    </row>
    <row r="16" spans="1:12" ht="15">
      <c r="A16" s="4" t="s">
        <v>19</v>
      </c>
      <c r="B16" s="9">
        <v>42000000</v>
      </c>
      <c r="C16" s="9">
        <v>69244437</v>
      </c>
      <c r="D16" s="9">
        <v>297499440</v>
      </c>
      <c r="E16" s="9">
        <v>0</v>
      </c>
      <c r="F16" s="10">
        <f t="shared" si="0"/>
        <v>297499440</v>
      </c>
      <c r="G16" s="18">
        <v>29462747</v>
      </c>
      <c r="H16" s="16">
        <f t="shared" si="1"/>
        <v>268036693</v>
      </c>
      <c r="I16" s="17">
        <f t="shared" si="2"/>
        <v>9.903463011560627</v>
      </c>
      <c r="J16" s="29"/>
      <c r="K16" s="29"/>
      <c r="L16" s="29"/>
    </row>
    <row r="17" spans="1:12" ht="15">
      <c r="A17" s="4" t="s">
        <v>20</v>
      </c>
      <c r="B17" s="9">
        <v>352130951</v>
      </c>
      <c r="C17" s="9">
        <v>274672929</v>
      </c>
      <c r="D17" s="9">
        <v>1042787712</v>
      </c>
      <c r="E17" s="9">
        <v>0</v>
      </c>
      <c r="F17" s="10">
        <f t="shared" si="0"/>
        <v>1042787712</v>
      </c>
      <c r="G17" s="18">
        <v>109359789</v>
      </c>
      <c r="H17" s="16">
        <f t="shared" si="1"/>
        <v>933427923</v>
      </c>
      <c r="I17" s="17">
        <f t="shared" si="2"/>
        <v>10.487253325056441</v>
      </c>
      <c r="J17" s="29"/>
      <c r="K17" s="29"/>
      <c r="L17" s="29"/>
    </row>
    <row r="18" spans="1:12" ht="15">
      <c r="A18" s="7" t="s">
        <v>21</v>
      </c>
      <c r="B18" s="10">
        <v>3559746688</v>
      </c>
      <c r="C18" s="10">
        <v>2746233032</v>
      </c>
      <c r="D18" s="10">
        <v>10493993295</v>
      </c>
      <c r="E18" s="10">
        <v>0</v>
      </c>
      <c r="F18" s="10">
        <f t="shared" si="0"/>
        <v>10493993295</v>
      </c>
      <c r="G18" s="19">
        <v>103003827</v>
      </c>
      <c r="H18" s="16">
        <f t="shared" si="1"/>
        <v>10390989468</v>
      </c>
      <c r="I18" s="17">
        <f t="shared" si="2"/>
        <v>0.9815503412707297</v>
      </c>
      <c r="J18" s="29"/>
      <c r="K18" s="29"/>
      <c r="L18" s="29"/>
    </row>
    <row r="19" spans="1:12" ht="15">
      <c r="A19" s="7" t="s">
        <v>22</v>
      </c>
      <c r="B19" s="10">
        <v>56238000</v>
      </c>
      <c r="C19" s="10">
        <v>28567332.072</v>
      </c>
      <c r="D19" s="10">
        <v>61519278</v>
      </c>
      <c r="E19" s="9">
        <v>0</v>
      </c>
      <c r="F19" s="10">
        <f t="shared" si="0"/>
        <v>61519278</v>
      </c>
      <c r="G19" s="18">
        <v>13815808</v>
      </c>
      <c r="H19" s="16">
        <f t="shared" si="1"/>
        <v>47703470</v>
      </c>
      <c r="I19" s="17">
        <f t="shared" si="2"/>
        <v>22.457688791471185</v>
      </c>
      <c r="J19" s="29"/>
      <c r="K19" s="29"/>
      <c r="L19" s="29"/>
    </row>
    <row r="20" spans="1:12" ht="15">
      <c r="A20" s="7" t="s">
        <v>23</v>
      </c>
      <c r="B20" s="9" t="e">
        <v>#REF!</v>
      </c>
      <c r="C20" s="9" t="e">
        <v>#REF!</v>
      </c>
      <c r="D20" s="9">
        <v>0</v>
      </c>
      <c r="E20" s="9">
        <v>0</v>
      </c>
      <c r="F20" s="10">
        <f t="shared" si="0"/>
        <v>0</v>
      </c>
      <c r="G20" s="18">
        <v>78487594</v>
      </c>
      <c r="H20" s="16">
        <f t="shared" si="1"/>
        <v>-78487594</v>
      </c>
      <c r="I20" s="17">
        <v>-100</v>
      </c>
      <c r="J20" s="29"/>
      <c r="K20" s="29"/>
      <c r="L20" s="29"/>
    </row>
    <row r="21" spans="1:12" ht="15" customHeight="1" hidden="1">
      <c r="A21" s="4" t="s">
        <v>24</v>
      </c>
      <c r="B21" s="9"/>
      <c r="C21" s="9"/>
      <c r="D21" s="9">
        <v>0</v>
      </c>
      <c r="E21" s="9">
        <v>0</v>
      </c>
      <c r="F21" s="10">
        <f t="shared" si="0"/>
        <v>0</v>
      </c>
      <c r="G21" s="18">
        <v>0</v>
      </c>
      <c r="H21" s="16">
        <f t="shared" si="1"/>
        <v>0</v>
      </c>
      <c r="I21" s="17" t="e">
        <f t="shared" si="2"/>
        <v>#DIV/0!</v>
      </c>
      <c r="J21" s="29"/>
      <c r="K21" s="29"/>
      <c r="L21" s="29"/>
    </row>
    <row r="22" spans="1:12" ht="15" customHeight="1" hidden="1">
      <c r="A22" s="4" t="s">
        <v>31</v>
      </c>
      <c r="B22" s="9"/>
      <c r="C22" s="9"/>
      <c r="D22" s="9">
        <v>0</v>
      </c>
      <c r="E22" s="9">
        <v>0</v>
      </c>
      <c r="F22" s="10">
        <f t="shared" si="0"/>
        <v>0</v>
      </c>
      <c r="G22" s="18">
        <v>0</v>
      </c>
      <c r="H22" s="16">
        <f t="shared" si="1"/>
        <v>0</v>
      </c>
      <c r="I22" s="17" t="e">
        <f t="shared" si="2"/>
        <v>#DIV/0!</v>
      </c>
      <c r="J22" s="29"/>
      <c r="K22" s="29"/>
      <c r="L22" s="29"/>
    </row>
    <row r="23" spans="1:12" ht="15" customHeight="1" hidden="1">
      <c r="A23" s="4" t="s">
        <v>13</v>
      </c>
      <c r="B23" s="9"/>
      <c r="C23" s="9"/>
      <c r="D23" s="9"/>
      <c r="E23" s="9">
        <v>0</v>
      </c>
      <c r="F23" s="10">
        <f t="shared" si="0"/>
        <v>0</v>
      </c>
      <c r="G23" s="18">
        <v>0</v>
      </c>
      <c r="H23" s="16">
        <f t="shared" si="1"/>
        <v>0</v>
      </c>
      <c r="I23" s="17" t="e">
        <f t="shared" si="2"/>
        <v>#DIV/0!</v>
      </c>
      <c r="J23" s="29"/>
      <c r="K23" s="29"/>
      <c r="L23" s="29"/>
    </row>
    <row r="24" spans="1:12" ht="15" customHeight="1" hidden="1">
      <c r="A24" s="4" t="s">
        <v>33</v>
      </c>
      <c r="B24" s="9"/>
      <c r="C24" s="9"/>
      <c r="D24" s="9"/>
      <c r="E24" s="9">
        <v>0</v>
      </c>
      <c r="F24" s="10">
        <f t="shared" si="0"/>
        <v>0</v>
      </c>
      <c r="G24" s="18">
        <v>257827425</v>
      </c>
      <c r="H24" s="16">
        <f t="shared" si="1"/>
        <v>-257827425</v>
      </c>
      <c r="I24" s="17" t="e">
        <f t="shared" si="2"/>
        <v>#DIV/0!</v>
      </c>
      <c r="J24" s="29"/>
      <c r="K24" s="29"/>
      <c r="L24" s="29"/>
    </row>
    <row r="25" spans="1:12" ht="15" customHeight="1" hidden="1">
      <c r="A25" s="4" t="s">
        <v>36</v>
      </c>
      <c r="B25" s="9"/>
      <c r="C25" s="9"/>
      <c r="D25" s="9"/>
      <c r="E25" s="9">
        <v>0</v>
      </c>
      <c r="F25" s="10">
        <f t="shared" si="0"/>
        <v>0</v>
      </c>
      <c r="G25" s="18">
        <v>0</v>
      </c>
      <c r="H25" s="16">
        <f t="shared" si="1"/>
        <v>0</v>
      </c>
      <c r="I25" s="17" t="e">
        <f t="shared" si="2"/>
        <v>#DIV/0!</v>
      </c>
      <c r="J25" s="29"/>
      <c r="K25" s="29"/>
      <c r="L25" s="29"/>
    </row>
    <row r="26" spans="1:12" ht="15" customHeight="1" hidden="1">
      <c r="A26" s="4" t="s">
        <v>37</v>
      </c>
      <c r="B26" s="9"/>
      <c r="C26" s="9"/>
      <c r="D26" s="9"/>
      <c r="E26" s="9">
        <v>0</v>
      </c>
      <c r="F26" s="10">
        <f t="shared" si="0"/>
        <v>0</v>
      </c>
      <c r="G26" s="18">
        <v>0</v>
      </c>
      <c r="H26" s="16">
        <f t="shared" si="1"/>
        <v>0</v>
      </c>
      <c r="I26" s="17" t="e">
        <f t="shared" si="2"/>
        <v>#DIV/0!</v>
      </c>
      <c r="J26" s="29"/>
      <c r="K26" s="29"/>
      <c r="L26" s="29"/>
    </row>
    <row r="27" spans="1:12" ht="15" customHeight="1" hidden="1">
      <c r="A27" s="4" t="s">
        <v>35</v>
      </c>
      <c r="B27" s="9"/>
      <c r="C27" s="9"/>
      <c r="D27" s="9">
        <v>0</v>
      </c>
      <c r="E27" s="9">
        <v>0</v>
      </c>
      <c r="F27" s="10">
        <f t="shared" si="0"/>
        <v>0</v>
      </c>
      <c r="G27" s="18">
        <v>74546290</v>
      </c>
      <c r="H27" s="16">
        <f t="shared" si="1"/>
        <v>-74546290</v>
      </c>
      <c r="I27" s="17" t="e">
        <f t="shared" si="2"/>
        <v>#DIV/0!</v>
      </c>
      <c r="J27" s="29"/>
      <c r="K27" s="29"/>
      <c r="L27" s="29"/>
    </row>
    <row r="28" spans="1:12" ht="29.25" customHeight="1" hidden="1">
      <c r="A28" s="4" t="s">
        <v>34</v>
      </c>
      <c r="B28" s="9"/>
      <c r="C28" s="9"/>
      <c r="D28" s="9">
        <v>0</v>
      </c>
      <c r="E28" s="9">
        <v>0</v>
      </c>
      <c r="F28" s="10">
        <f t="shared" si="0"/>
        <v>0</v>
      </c>
      <c r="G28" s="18">
        <v>364334882</v>
      </c>
      <c r="H28" s="16">
        <f t="shared" si="1"/>
        <v>-364334882</v>
      </c>
      <c r="I28" s="17" t="e">
        <f t="shared" si="2"/>
        <v>#DIV/0!</v>
      </c>
      <c r="J28" s="29"/>
      <c r="K28" s="29"/>
      <c r="L28" s="29"/>
    </row>
    <row r="29" spans="1:13" ht="15">
      <c r="A29" s="7" t="s">
        <v>25</v>
      </c>
      <c r="B29" s="10">
        <v>3621351324</v>
      </c>
      <c r="C29" s="10">
        <v>3226173481</v>
      </c>
      <c r="D29" s="10">
        <f>+D30+D32+D33+D30+D31</f>
        <v>7247915288</v>
      </c>
      <c r="E29" s="10">
        <f>+E30+E32+E33+E31</f>
        <v>5617502815</v>
      </c>
      <c r="F29" s="10">
        <f t="shared" si="0"/>
        <v>12865418103</v>
      </c>
      <c r="G29" s="19">
        <f>+G30+G32+G33+G31</f>
        <v>11768894999</v>
      </c>
      <c r="H29" s="16">
        <f t="shared" si="1"/>
        <v>1096523104</v>
      </c>
      <c r="I29" s="17">
        <f t="shared" si="2"/>
        <v>91.47697264697283</v>
      </c>
      <c r="J29" s="29"/>
      <c r="K29" s="29"/>
      <c r="L29" s="29"/>
      <c r="M29" s="24" t="s">
        <v>0</v>
      </c>
    </row>
    <row r="30" spans="1:12" ht="15">
      <c r="A30" s="4" t="s">
        <v>32</v>
      </c>
      <c r="B30" s="10"/>
      <c r="C30" s="10"/>
      <c r="D30" s="10">
        <v>0</v>
      </c>
      <c r="E30" s="20">
        <v>5319310763</v>
      </c>
      <c r="F30" s="10">
        <f t="shared" si="0"/>
        <v>5319310763</v>
      </c>
      <c r="G30" s="19">
        <f>+F30</f>
        <v>5319310763</v>
      </c>
      <c r="H30" s="16">
        <f t="shared" si="1"/>
        <v>0</v>
      </c>
      <c r="I30" s="17">
        <f t="shared" si="2"/>
        <v>100</v>
      </c>
      <c r="J30" s="29"/>
      <c r="K30" s="29"/>
      <c r="L30" s="29"/>
    </row>
    <row r="31" spans="1:12" ht="15">
      <c r="A31" s="4" t="s">
        <v>38</v>
      </c>
      <c r="B31" s="10"/>
      <c r="C31" s="10"/>
      <c r="D31" s="10"/>
      <c r="E31" s="20">
        <v>298192052</v>
      </c>
      <c r="F31" s="10">
        <f>+E31</f>
        <v>298192052</v>
      </c>
      <c r="G31" s="19">
        <f>+F31</f>
        <v>298192052</v>
      </c>
      <c r="H31" s="16">
        <f t="shared" si="1"/>
        <v>0</v>
      </c>
      <c r="I31" s="17">
        <f t="shared" si="2"/>
        <v>100</v>
      </c>
      <c r="J31" s="29"/>
      <c r="K31" s="29"/>
      <c r="L31" s="29"/>
    </row>
    <row r="32" spans="1:12" ht="15">
      <c r="A32" s="4" t="s">
        <v>26</v>
      </c>
      <c r="B32" s="9">
        <v>186018000</v>
      </c>
      <c r="C32" s="9">
        <v>483000000</v>
      </c>
      <c r="D32" s="9">
        <v>350000000</v>
      </c>
      <c r="E32" s="9">
        <v>0</v>
      </c>
      <c r="F32" s="10">
        <f t="shared" si="0"/>
        <v>350000000</v>
      </c>
      <c r="G32" s="18">
        <v>547064403</v>
      </c>
      <c r="H32" s="16">
        <f t="shared" si="1"/>
        <v>-197064403</v>
      </c>
      <c r="I32" s="17">
        <f t="shared" si="2"/>
        <v>156.30411514285714</v>
      </c>
      <c r="J32" s="29"/>
      <c r="K32" s="29"/>
      <c r="L32" s="29"/>
    </row>
    <row r="33" spans="1:12" ht="15">
      <c r="A33" s="7" t="s">
        <v>27</v>
      </c>
      <c r="B33" s="9">
        <v>3435333324</v>
      </c>
      <c r="C33" s="9">
        <v>2743173481</v>
      </c>
      <c r="D33" s="10">
        <f>SUM(D34:D38)</f>
        <v>6897915288</v>
      </c>
      <c r="E33" s="10">
        <f>SUM(E34:E38)</f>
        <v>0</v>
      </c>
      <c r="F33" s="10">
        <f t="shared" si="0"/>
        <v>6897915288</v>
      </c>
      <c r="G33" s="19">
        <f>SUM(G34:G38)</f>
        <v>5604327781</v>
      </c>
      <c r="H33" s="16">
        <f t="shared" si="1"/>
        <v>1293587507</v>
      </c>
      <c r="I33" s="17">
        <f t="shared" si="2"/>
        <v>81.2466889923917</v>
      </c>
      <c r="J33" s="29"/>
      <c r="K33" s="29"/>
      <c r="L33" s="29"/>
    </row>
    <row r="34" spans="1:12" ht="15">
      <c r="A34" s="4" t="s">
        <v>28</v>
      </c>
      <c r="B34" s="9">
        <v>594000000</v>
      </c>
      <c r="C34" s="9">
        <v>488940542</v>
      </c>
      <c r="D34" s="9">
        <v>1461505707</v>
      </c>
      <c r="E34" s="9">
        <v>0</v>
      </c>
      <c r="F34" s="10">
        <f t="shared" si="0"/>
        <v>1461505707</v>
      </c>
      <c r="G34" s="18">
        <f>692247836-260511</f>
        <v>691987325</v>
      </c>
      <c r="H34" s="16">
        <f t="shared" si="1"/>
        <v>769518382</v>
      </c>
      <c r="I34" s="17">
        <f t="shared" si="2"/>
        <v>47.34756229042902</v>
      </c>
      <c r="J34" s="29"/>
      <c r="K34" s="29"/>
      <c r="L34" s="29"/>
    </row>
    <row r="35" spans="1:12" ht="15">
      <c r="A35" s="4" t="s">
        <v>17</v>
      </c>
      <c r="B35" s="9">
        <v>1015350000</v>
      </c>
      <c r="C35" s="9">
        <v>700328232</v>
      </c>
      <c r="D35" s="9">
        <v>998737166</v>
      </c>
      <c r="E35" s="9">
        <v>0</v>
      </c>
      <c r="F35" s="10">
        <f t="shared" si="0"/>
        <v>998737166</v>
      </c>
      <c r="G35" s="18">
        <v>164893515</v>
      </c>
      <c r="H35" s="16">
        <f t="shared" si="1"/>
        <v>833843651</v>
      </c>
      <c r="I35" s="17">
        <f t="shared" si="2"/>
        <v>16.51020114335066</v>
      </c>
      <c r="J35" s="29"/>
      <c r="K35" s="29"/>
      <c r="L35" s="29"/>
    </row>
    <row r="36" spans="1:12" ht="15">
      <c r="A36" s="4" t="s">
        <v>21</v>
      </c>
      <c r="B36" s="9">
        <v>1186582000</v>
      </c>
      <c r="C36" s="9">
        <v>751381744</v>
      </c>
      <c r="D36" s="9">
        <v>2813140899</v>
      </c>
      <c r="E36" s="9">
        <v>0</v>
      </c>
      <c r="F36" s="10">
        <f t="shared" si="0"/>
        <v>2813140899</v>
      </c>
      <c r="G36" s="18">
        <v>3208162577</v>
      </c>
      <c r="H36" s="16">
        <f t="shared" si="1"/>
        <v>-395021678</v>
      </c>
      <c r="I36" s="17">
        <f t="shared" si="2"/>
        <v>114.04201539071221</v>
      </c>
      <c r="J36" s="29"/>
      <c r="K36" s="29"/>
      <c r="L36" s="29"/>
    </row>
    <row r="37" spans="1:12" ht="15">
      <c r="A37" s="4" t="s">
        <v>18</v>
      </c>
      <c r="B37" s="9">
        <v>200000000</v>
      </c>
      <c r="C37" s="9">
        <v>121750963</v>
      </c>
      <c r="D37" s="9">
        <v>558072096</v>
      </c>
      <c r="E37" s="9">
        <v>0</v>
      </c>
      <c r="F37" s="10">
        <f t="shared" si="0"/>
        <v>558072096</v>
      </c>
      <c r="G37" s="18">
        <v>609309821</v>
      </c>
      <c r="H37" s="16">
        <f t="shared" si="1"/>
        <v>-51237725</v>
      </c>
      <c r="I37" s="17">
        <f t="shared" si="2"/>
        <v>109.18120174207742</v>
      </c>
      <c r="J37" s="29"/>
      <c r="K37" s="29"/>
      <c r="L37" s="29"/>
    </row>
    <row r="38" spans="1:12" ht="15">
      <c r="A38" s="4" t="s">
        <v>12</v>
      </c>
      <c r="B38" s="9">
        <v>439401324</v>
      </c>
      <c r="C38" s="9">
        <v>680772000</v>
      </c>
      <c r="D38" s="9">
        <v>1066459420</v>
      </c>
      <c r="E38" s="9">
        <v>0</v>
      </c>
      <c r="F38" s="10">
        <f t="shared" si="0"/>
        <v>1066459420</v>
      </c>
      <c r="G38" s="18">
        <v>929974543</v>
      </c>
      <c r="H38" s="16">
        <f t="shared" si="1"/>
        <v>136484877</v>
      </c>
      <c r="I38" s="17">
        <f t="shared" si="2"/>
        <v>87.20205622076084</v>
      </c>
      <c r="J38" s="29"/>
      <c r="K38" s="29"/>
      <c r="L38" s="29"/>
    </row>
    <row r="39" spans="1:12" ht="15">
      <c r="A39" s="4"/>
      <c r="B39" s="9"/>
      <c r="C39" s="9"/>
      <c r="D39" s="9"/>
      <c r="E39" s="9"/>
      <c r="F39" s="10">
        <f t="shared" si="0"/>
        <v>0</v>
      </c>
      <c r="G39" s="18"/>
      <c r="H39" s="16" t="s">
        <v>0</v>
      </c>
      <c r="I39" s="17" t="s">
        <v>0</v>
      </c>
      <c r="J39" s="29"/>
      <c r="K39" s="29"/>
      <c r="L39" s="29"/>
    </row>
    <row r="40" spans="1:12" ht="15">
      <c r="A40" s="7" t="s">
        <v>29</v>
      </c>
      <c r="B40" s="10" t="e">
        <v>#REF!</v>
      </c>
      <c r="C40" s="10" t="e">
        <v>#REF!</v>
      </c>
      <c r="D40" s="10">
        <f>+D9+D12+D18+D19+D29+D20+1</f>
        <v>32023409383</v>
      </c>
      <c r="E40" s="10">
        <f>+E9+E12+E18+E19+E29+E20</f>
        <v>5617502815</v>
      </c>
      <c r="F40" s="10">
        <f t="shared" si="0"/>
        <v>37640912198</v>
      </c>
      <c r="G40" s="19">
        <f>+G9+G12+G18+G19+G20+G29</f>
        <v>12123911585.03</v>
      </c>
      <c r="H40" s="16">
        <f t="shared" si="1"/>
        <v>25517000612.97</v>
      </c>
      <c r="I40" s="17">
        <f t="shared" si="2"/>
        <v>32.209398967951124</v>
      </c>
      <c r="J40" s="29"/>
      <c r="K40" s="29"/>
      <c r="L40" s="29"/>
    </row>
    <row r="41" spans="1:12" ht="15">
      <c r="A41" s="4"/>
      <c r="B41" s="9" t="s">
        <v>0</v>
      </c>
      <c r="C41" s="9" t="s">
        <v>0</v>
      </c>
      <c r="D41" s="9" t="s">
        <v>0</v>
      </c>
      <c r="E41" s="9" t="s">
        <v>0</v>
      </c>
      <c r="F41" s="9" t="s">
        <v>0</v>
      </c>
      <c r="G41" s="18" t="s">
        <v>0</v>
      </c>
      <c r="H41" s="16" t="s">
        <v>0</v>
      </c>
      <c r="I41" s="17" t="s">
        <v>0</v>
      </c>
      <c r="J41" s="29"/>
      <c r="K41" s="29"/>
      <c r="L41" s="29"/>
    </row>
    <row r="42" spans="1:12" ht="15">
      <c r="A42" s="7" t="s">
        <v>30</v>
      </c>
      <c r="B42" s="9">
        <v>1637500000</v>
      </c>
      <c r="C42" s="9">
        <v>1637500000</v>
      </c>
      <c r="D42" s="10">
        <v>2283078000</v>
      </c>
      <c r="E42" s="10">
        <v>0</v>
      </c>
      <c r="F42" s="10">
        <f>+D42+E42</f>
        <v>2283078000</v>
      </c>
      <c r="G42" s="19">
        <v>550303833</v>
      </c>
      <c r="H42" s="16">
        <f t="shared" si="1"/>
        <v>1732774167</v>
      </c>
      <c r="I42" s="17">
        <f t="shared" si="2"/>
        <v>24.103593175528825</v>
      </c>
      <c r="J42" s="29"/>
      <c r="K42" s="29"/>
      <c r="L42" s="29"/>
    </row>
    <row r="43" spans="1:12" ht="15">
      <c r="A43" s="7" t="s">
        <v>0</v>
      </c>
      <c r="B43" s="9"/>
      <c r="C43" s="9"/>
      <c r="D43" s="9" t="s">
        <v>0</v>
      </c>
      <c r="E43" s="9" t="s">
        <v>0</v>
      </c>
      <c r="F43" s="9" t="s">
        <v>0</v>
      </c>
      <c r="G43" s="9" t="s">
        <v>0</v>
      </c>
      <c r="H43" s="16" t="s">
        <v>0</v>
      </c>
      <c r="I43" s="17" t="s">
        <v>0</v>
      </c>
      <c r="J43" s="29"/>
      <c r="K43" s="29"/>
      <c r="L43" s="29"/>
    </row>
    <row r="44" spans="1:12" ht="15.75" thickBot="1">
      <c r="A44" s="11" t="s">
        <v>39</v>
      </c>
      <c r="B44" s="12" t="e">
        <v>#REF!</v>
      </c>
      <c r="C44" s="12" t="e">
        <v>#REF!</v>
      </c>
      <c r="D44" s="13">
        <f>+D40+D42</f>
        <v>34306487383</v>
      </c>
      <c r="E44" s="13">
        <f>+E40+E42</f>
        <v>5617502815</v>
      </c>
      <c r="F44" s="13">
        <f>+F40+F42</f>
        <v>39923990198</v>
      </c>
      <c r="G44" s="13">
        <f>+G40+G42</f>
        <v>12674215418.03</v>
      </c>
      <c r="H44" s="16">
        <f t="shared" si="1"/>
        <v>27249774779.97</v>
      </c>
      <c r="I44" s="17">
        <f t="shared" si="2"/>
        <v>31.74586346498231</v>
      </c>
      <c r="J44" s="29"/>
      <c r="K44" s="29"/>
      <c r="L44" s="29"/>
    </row>
    <row r="45" ht="15">
      <c r="G45" s="24" t="s">
        <v>0</v>
      </c>
    </row>
    <row r="46" spans="6:7" ht="15">
      <c r="F46" s="24" t="s">
        <v>0</v>
      </c>
      <c r="G46" s="24" t="s">
        <v>0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2020-03-03T12:51:09Z</cp:lastPrinted>
  <dcterms:created xsi:type="dcterms:W3CDTF">2014-06-07T11:59:39Z</dcterms:created>
  <dcterms:modified xsi:type="dcterms:W3CDTF">2021-03-18T21:40:42Z</dcterms:modified>
  <cp:category/>
  <cp:version/>
  <cp:contentType/>
  <cp:contentStatus/>
</cp:coreProperties>
</file>